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https://unipiit-my.sharepoint.com/personal/f_delucchini_studenti_unipi_it/Documents/# CARTELLA CONDIVISA/ECONOMIA/Progetto/Documenti/Cobat/"/>
    </mc:Choice>
  </mc:AlternateContent>
  <xr:revisionPtr revIDLastSave="1845" documentId="8_{C6821669-E5A2-5D4F-A05E-17227C2C8938}" xr6:coauthVersionLast="47" xr6:coauthVersionMax="47" xr10:uidLastSave="{8A851C40-DA52-4548-AB20-FF74497BD1FA}"/>
  <bookViews>
    <workbookView xWindow="0" yWindow="500" windowWidth="28800" windowHeight="16020" xr2:uid="{173DB1DE-92E7-A84D-8D69-755B38BAB50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1" l="1"/>
  <c r="I11" i="1"/>
  <c r="D11" i="1"/>
  <c r="D13" i="1" s="1"/>
  <c r="J12" i="1" s="1"/>
  <c r="J11" i="1"/>
  <c r="I10" i="1"/>
  <c r="I5" i="1"/>
  <c r="J6" i="1"/>
  <c r="I6" i="1"/>
  <c r="I4" i="1"/>
  <c r="J5" i="1"/>
  <c r="J4" i="1"/>
  <c r="I9" i="1"/>
  <c r="I8" i="1"/>
  <c r="C11" i="1"/>
  <c r="C6" i="1"/>
  <c r="C8" i="1" s="1"/>
  <c r="I13" i="1" s="1"/>
  <c r="D6" i="1"/>
  <c r="J15" i="1" s="1"/>
  <c r="C13" i="1"/>
  <c r="I12" i="1" s="1"/>
  <c r="J8" i="1"/>
  <c r="J10" i="1"/>
  <c r="I14" i="1" l="1"/>
  <c r="I15" i="1"/>
  <c r="I7" i="1"/>
  <c r="J7" i="1"/>
  <c r="D8" i="1"/>
  <c r="J14" i="1" l="1"/>
  <c r="J13" i="1"/>
</calcChain>
</file>

<file path=xl/sharedStrings.xml><?xml version="1.0" encoding="utf-8"?>
<sst xmlns="http://schemas.openxmlformats.org/spreadsheetml/2006/main" count="37" uniqueCount="36">
  <si>
    <t>ROI</t>
  </si>
  <si>
    <t>q</t>
  </si>
  <si>
    <t>S</t>
  </si>
  <si>
    <t>EBIT</t>
  </si>
  <si>
    <t>Vendite</t>
  </si>
  <si>
    <t>ROE</t>
  </si>
  <si>
    <t>ROS</t>
  </si>
  <si>
    <t>ROD</t>
  </si>
  <si>
    <t>ROT</t>
  </si>
  <si>
    <t>Current ratio</t>
  </si>
  <si>
    <t>Mezzi propri</t>
  </si>
  <si>
    <t>Mezzi terzi finanziari</t>
  </si>
  <si>
    <t>Mezzi terzi</t>
  </si>
  <si>
    <t>Di cui correnti</t>
  </si>
  <si>
    <t>Di cui consolidati</t>
  </si>
  <si>
    <t>Totale attività</t>
  </si>
  <si>
    <t>Stato patrimoniale riclassificato</t>
  </si>
  <si>
    <t>Conto economico</t>
  </si>
  <si>
    <t>Risultato Netto</t>
  </si>
  <si>
    <t>Risultato Lordo</t>
  </si>
  <si>
    <t>Oneri Finanziari</t>
  </si>
  <si>
    <t>Indici</t>
  </si>
  <si>
    <t>Immediate</t>
  </si>
  <si>
    <t>Differite</t>
  </si>
  <si>
    <t>Quick ratio</t>
  </si>
  <si>
    <t>Margine di Tesoreria</t>
  </si>
  <si>
    <t>Margine di Struttura 1</t>
  </si>
  <si>
    <t>Margine di Struttura 2</t>
  </si>
  <si>
    <t>Magazzino</t>
  </si>
  <si>
    <t>Vedi 2</t>
  </si>
  <si>
    <t>Vedi 3</t>
  </si>
  <si>
    <t>Vedi 1</t>
  </si>
  <si>
    <t>Di cui fisse</t>
  </si>
  <si>
    <t>MTf sono diminuiti perché sono diminuiti perché essendo diminuiti i crediti verso i clienti sono diminuiti anche i debiti verso le società di factoring</t>
  </si>
  <si>
    <t>Sono aumentate le vendite perché cobat si è ampliata con cobat compositi e cobat tessile + nuova gestione del gruppo innovatec</t>
  </si>
  <si>
    <t>Ecobat, a cui cobat si appoggia, chiude nel corso del 2022 il principale impianto di riciclo di batterie al piombo in italia in risposta ai prezzi troppo cari dell'energia in italia, dunque calano i crediti vs clienti -&gt; liquidità differite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</si>
</sst>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6" x14ac:knownFonts="1">
    <font>
      <sz val="12"/>
      <color theme="1"/>
      <name val="Calibri"/>
      <family val="2"/>
      <scheme val="minor"/>
    </font>
    <font>
      <b/>
      <sz val="15"/>
      <color theme="3"/>
      <name val="Calibri"/>
      <family val="2"/>
      <scheme val="minor"/>
    </font>
    <font>
      <sz val="12"/>
      <color rgb="FF3F3F76"/>
      <name val="Calibri"/>
      <family val="2"/>
      <scheme val="minor"/>
    </font>
    <font>
      <b/>
      <sz val="12"/>
      <color rgb="FF3F3F3F"/>
      <name val="Calibri"/>
      <family val="2"/>
      <scheme val="minor"/>
    </font>
    <font>
      <b/>
      <sz val="12"/>
      <color theme="1"/>
      <name val="Calibri"/>
      <family val="2"/>
      <scheme val="minor"/>
    </font>
    <font>
      <b/>
      <sz val="16"/>
      <color rgb="FF000000"/>
      <name val="Helvetica"/>
      <family val="2"/>
    </font>
    <font>
      <sz val="16"/>
      <color rgb="FF000000"/>
      <name val="Helvetica"/>
      <family val="2"/>
    </font>
    <font>
      <i/>
      <sz val="12"/>
      <color theme="1"/>
      <name val="Calibri"/>
      <family val="2"/>
      <scheme val="minor"/>
    </font>
    <font>
      <sz val="12"/>
      <color rgb="FF3F3F3F"/>
      <name val="Calibri"/>
      <family val="2"/>
      <scheme val="minor"/>
    </font>
    <font>
      <sz val="12"/>
      <color theme="1"/>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b/>
      <i/>
      <sz val="12"/>
      <color rgb="FF3F3F76"/>
      <name val="Calibri"/>
      <family val="2"/>
      <scheme val="minor"/>
    </font>
    <font>
      <b/>
      <i/>
      <sz val="12"/>
      <color theme="1"/>
      <name val="Calibri"/>
      <family val="2"/>
      <scheme val="minor"/>
    </font>
    <font>
      <i/>
      <sz val="12"/>
      <color rgb="FF3F3F3F"/>
      <name val="Calibri"/>
      <family val="2"/>
      <scheme val="min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CC99"/>
        <bgColor rgb="FF000000"/>
      </patternFill>
    </fill>
  </fills>
  <borders count="2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9">
    <xf numFmtId="0" fontId="0" fillId="0" borderId="0"/>
    <xf numFmtId="0" fontId="1" fillId="0" borderId="1" applyNumberFormat="0" applyFill="0" applyAlignment="0" applyProtection="0"/>
    <xf numFmtId="0" fontId="2" fillId="2" borderId="2" applyNumberFormat="0" applyAlignment="0" applyProtection="0"/>
    <xf numFmtId="0" fontId="3" fillId="3" borderId="3" applyNumberFormat="0" applyAlignment="0" applyProtection="0"/>
    <xf numFmtId="10" fontId="3" fillId="3" borderId="3">
      <alignment horizontal="right"/>
    </xf>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9" fillId="7" borderId="19" applyNumberFormat="0" applyFont="0" applyAlignment="0" applyProtection="0"/>
  </cellStyleXfs>
  <cellXfs count="77">
    <xf numFmtId="0" fontId="0" fillId="0" borderId="0" xfId="0"/>
    <xf numFmtId="0" fontId="5" fillId="0" borderId="0" xfId="0" applyFont="1"/>
    <xf numFmtId="0" fontId="6" fillId="0" borderId="0" xfId="0" applyFont="1"/>
    <xf numFmtId="164" fontId="2" fillId="2" borderId="4" xfId="2" applyNumberFormat="1" applyBorder="1" applyAlignment="1">
      <alignment horizontal="right"/>
    </xf>
    <xf numFmtId="0" fontId="5" fillId="0" borderId="5" xfId="0" applyFont="1" applyBorder="1" applyAlignment="1">
      <alignment horizontal="center"/>
    </xf>
    <xf numFmtId="164" fontId="2" fillId="2" borderId="4" xfId="2" applyNumberFormat="1" applyBorder="1"/>
    <xf numFmtId="164" fontId="2" fillId="2" borderId="7" xfId="2" applyNumberFormat="1" applyBorder="1"/>
    <xf numFmtId="164" fontId="2" fillId="2" borderId="8" xfId="2" applyNumberFormat="1" applyBorder="1"/>
    <xf numFmtId="164" fontId="2" fillId="2" borderId="10" xfId="2" applyNumberFormat="1" applyBorder="1"/>
    <xf numFmtId="164" fontId="2" fillId="2" borderId="10" xfId="2" applyNumberFormat="1" applyBorder="1" applyAlignment="1">
      <alignment horizontal="right"/>
    </xf>
    <xf numFmtId="0" fontId="0" fillId="0" borderId="9" xfId="0" applyBorder="1" applyAlignment="1">
      <alignment horizontal="right"/>
    </xf>
    <xf numFmtId="164" fontId="2" fillId="2" borderId="12" xfId="2" applyNumberFormat="1" applyBorder="1" applyAlignment="1">
      <alignment horizontal="right"/>
    </xf>
    <xf numFmtId="164" fontId="2" fillId="2" borderId="13" xfId="2" applyNumberFormat="1" applyBorder="1" applyAlignment="1">
      <alignment horizontal="right"/>
    </xf>
    <xf numFmtId="164" fontId="2" fillId="2" borderId="14" xfId="2" applyNumberFormat="1" applyBorder="1"/>
    <xf numFmtId="164" fontId="2" fillId="2" borderId="15" xfId="2" applyNumberFormat="1" applyBorder="1"/>
    <xf numFmtId="164" fontId="2" fillId="2" borderId="15" xfId="2" applyNumberFormat="1" applyBorder="1" applyAlignment="1">
      <alignment horizontal="right"/>
    </xf>
    <xf numFmtId="0" fontId="3" fillId="3" borderId="6" xfId="3" applyBorder="1" applyAlignment="1">
      <alignment horizontal="right"/>
    </xf>
    <xf numFmtId="0" fontId="3" fillId="3" borderId="9" xfId="3" applyBorder="1" applyAlignment="1">
      <alignment horizontal="right"/>
    </xf>
    <xf numFmtId="10" fontId="3" fillId="3" borderId="9" xfId="4" applyBorder="1">
      <alignment horizontal="right"/>
    </xf>
    <xf numFmtId="0" fontId="4" fillId="0" borderId="6" xfId="0" applyFont="1" applyBorder="1"/>
    <xf numFmtId="0" fontId="4" fillId="0" borderId="9" xfId="0" applyFont="1" applyBorder="1"/>
    <xf numFmtId="0" fontId="7" fillId="0" borderId="11" xfId="0" applyFont="1" applyBorder="1" applyAlignment="1">
      <alignment horizontal="right"/>
    </xf>
    <xf numFmtId="0" fontId="4" fillId="0" borderId="6" xfId="0" applyFont="1" applyBorder="1" applyAlignment="1">
      <alignment horizontal="center"/>
    </xf>
    <xf numFmtId="0" fontId="0" fillId="0" borderId="9" xfId="0" applyBorder="1" applyAlignment="1">
      <alignment horizontal="center"/>
    </xf>
    <xf numFmtId="0" fontId="4" fillId="0" borderId="9" xfId="0" applyFont="1" applyBorder="1" applyAlignment="1">
      <alignment horizontal="center"/>
    </xf>
    <xf numFmtId="0" fontId="0" fillId="0" borderId="18" xfId="0" applyBorder="1" applyAlignment="1">
      <alignment horizontal="center"/>
    </xf>
    <xf numFmtId="164" fontId="2" fillId="2" borderId="7" xfId="2" applyNumberFormat="1" applyBorder="1" applyAlignment="1">
      <alignment horizontal="right"/>
    </xf>
    <xf numFmtId="164" fontId="2" fillId="2" borderId="8" xfId="2" applyNumberFormat="1" applyBorder="1" applyAlignment="1">
      <alignment horizontal="right"/>
    </xf>
    <xf numFmtId="2" fontId="8" fillId="3" borderId="4" xfId="4" applyNumberFormat="1" applyFont="1" applyBorder="1">
      <alignment horizontal="right"/>
    </xf>
    <xf numFmtId="0" fontId="4" fillId="0" borderId="11" xfId="0" applyFont="1" applyBorder="1" applyAlignment="1">
      <alignment horizontal="center"/>
    </xf>
    <xf numFmtId="164" fontId="9" fillId="2" borderId="4" xfId="2" applyNumberFormat="1" applyFont="1" applyBorder="1"/>
    <xf numFmtId="164" fontId="9" fillId="2" borderId="10" xfId="2" applyNumberFormat="1" applyFont="1" applyBorder="1"/>
    <xf numFmtId="164" fontId="9" fillId="2" borderId="15" xfId="2" applyNumberFormat="1" applyFont="1" applyBorder="1"/>
    <xf numFmtId="164" fontId="9" fillId="2" borderId="16" xfId="2" applyNumberFormat="1" applyFont="1" applyBorder="1" applyAlignment="1">
      <alignment horizontal="right"/>
    </xf>
    <xf numFmtId="164" fontId="9" fillId="2" borderId="17" xfId="2" applyNumberFormat="1" applyFont="1" applyBorder="1" applyAlignment="1">
      <alignment horizontal="right"/>
    </xf>
    <xf numFmtId="164" fontId="2" fillId="8" borderId="15" xfId="0" applyNumberFormat="1" applyFont="1" applyFill="1" applyBorder="1"/>
    <xf numFmtId="164" fontId="2" fillId="8" borderId="4" xfId="0" applyNumberFormat="1" applyFont="1" applyFill="1" applyBorder="1" applyAlignment="1">
      <alignment horizontal="right"/>
    </xf>
    <xf numFmtId="10" fontId="11" fillId="5" borderId="4" xfId="6" applyNumberFormat="1" applyBorder="1" applyAlignment="1">
      <alignment horizontal="right"/>
    </xf>
    <xf numFmtId="10" fontId="10" fillId="4" borderId="7" xfId="5" applyNumberFormat="1" applyBorder="1" applyAlignment="1">
      <alignment horizontal="right"/>
    </xf>
    <xf numFmtId="10" fontId="10" fillId="4" borderId="4" xfId="5" applyNumberFormat="1" applyBorder="1" applyAlignment="1">
      <alignment horizontal="right"/>
    </xf>
    <xf numFmtId="10" fontId="12" fillId="6" borderId="4" xfId="7" applyNumberFormat="1" applyBorder="1" applyAlignment="1">
      <alignment horizontal="right"/>
    </xf>
    <xf numFmtId="2" fontId="10" fillId="4" borderId="4" xfId="5" applyNumberFormat="1" applyBorder="1" applyAlignment="1">
      <alignment horizontal="right"/>
    </xf>
    <xf numFmtId="10" fontId="12" fillId="6" borderId="7" xfId="7" applyNumberFormat="1" applyBorder="1" applyAlignment="1">
      <alignment horizontal="right"/>
    </xf>
    <xf numFmtId="0" fontId="0" fillId="0" borderId="4" xfId="0" applyBorder="1"/>
    <xf numFmtId="164" fontId="10" fillId="4" borderId="4" xfId="5" applyNumberFormat="1" applyBorder="1" applyAlignment="1">
      <alignment horizontal="right"/>
    </xf>
    <xf numFmtId="0" fontId="0" fillId="0" borderId="7" xfId="0" applyBorder="1"/>
    <xf numFmtId="0" fontId="0" fillId="0" borderId="8" xfId="0" applyBorder="1"/>
    <xf numFmtId="0" fontId="0" fillId="0" borderId="10" xfId="0" applyBorder="1"/>
    <xf numFmtId="10" fontId="3" fillId="3" borderId="9" xfId="3" applyNumberFormat="1" applyBorder="1" applyAlignment="1">
      <alignment horizontal="right"/>
    </xf>
    <xf numFmtId="2" fontId="3" fillId="3" borderId="11" xfId="3" applyNumberFormat="1" applyBorder="1" applyAlignment="1">
      <alignment horizontal="right"/>
    </xf>
    <xf numFmtId="2" fontId="10" fillId="4" borderId="12" xfId="5" applyNumberFormat="1" applyBorder="1" applyAlignment="1">
      <alignment horizontal="right"/>
    </xf>
    <xf numFmtId="2" fontId="12" fillId="6" borderId="12" xfId="7" applyNumberFormat="1" applyBorder="1" applyAlignment="1">
      <alignment horizontal="right"/>
    </xf>
    <xf numFmtId="0" fontId="0" fillId="0" borderId="12" xfId="0" applyBorder="1"/>
    <xf numFmtId="0" fontId="0" fillId="0" borderId="13" xfId="0" applyBorder="1"/>
    <xf numFmtId="164" fontId="9" fillId="2" borderId="24" xfId="2" applyNumberFormat="1" applyFont="1" applyBorder="1" applyAlignment="1"/>
    <xf numFmtId="164" fontId="9" fillId="2" borderId="10" xfId="2" applyNumberFormat="1" applyFont="1" applyBorder="1" applyAlignment="1"/>
    <xf numFmtId="164" fontId="13" fillId="2" borderId="4" xfId="2" applyNumberFormat="1" applyFont="1" applyBorder="1" applyAlignment="1">
      <alignment horizontal="right"/>
    </xf>
    <xf numFmtId="164" fontId="13" fillId="8" borderId="4" xfId="0" applyNumberFormat="1" applyFont="1" applyFill="1" applyBorder="1" applyAlignment="1">
      <alignment horizontal="right"/>
    </xf>
    <xf numFmtId="164" fontId="13" fillId="2" borderId="12" xfId="2" applyNumberFormat="1" applyFont="1" applyBorder="1" applyAlignment="1">
      <alignment horizontal="right"/>
    </xf>
    <xf numFmtId="164" fontId="13" fillId="2" borderId="7" xfId="2" applyNumberFormat="1" applyFont="1" applyBorder="1" applyAlignment="1">
      <alignment horizontal="right"/>
    </xf>
    <xf numFmtId="0" fontId="0" fillId="0" borderId="0" xfId="0" applyAlignment="1">
      <alignment vertical="top"/>
    </xf>
    <xf numFmtId="0" fontId="14" fillId="0" borderId="0" xfId="0" applyFont="1" applyAlignment="1">
      <alignment vertical="top"/>
    </xf>
    <xf numFmtId="0" fontId="7" fillId="0" borderId="0" xfId="0" applyFont="1" applyAlignment="1">
      <alignment vertical="top"/>
    </xf>
    <xf numFmtId="0" fontId="15" fillId="3" borderId="9" xfId="3" applyFont="1" applyBorder="1" applyAlignment="1">
      <alignment horizontal="right"/>
    </xf>
    <xf numFmtId="164" fontId="15" fillId="3" borderId="4" xfId="3" applyNumberFormat="1" applyFont="1" applyBorder="1" applyAlignment="1">
      <alignment horizontal="right"/>
    </xf>
    <xf numFmtId="0" fontId="7" fillId="0" borderId="4" xfId="0" applyFont="1" applyBorder="1"/>
    <xf numFmtId="0" fontId="7" fillId="0" borderId="10" xfId="0" applyFont="1" applyBorder="1"/>
    <xf numFmtId="0" fontId="1" fillId="0" borderId="1" xfId="1" applyAlignment="1">
      <alignment horizontal="center"/>
    </xf>
    <xf numFmtId="0" fontId="0" fillId="7" borderId="27" xfId="8" applyFont="1" applyBorder="1" applyAlignment="1">
      <alignment horizontal="left" vertical="center"/>
    </xf>
    <xf numFmtId="0" fontId="0" fillId="7" borderId="22" xfId="8" applyFont="1" applyBorder="1" applyAlignment="1">
      <alignment horizontal="left" vertical="center"/>
    </xf>
    <xf numFmtId="0" fontId="0" fillId="7" borderId="23" xfId="8" applyFont="1" applyBorder="1" applyAlignment="1">
      <alignment horizontal="left" vertical="center"/>
    </xf>
    <xf numFmtId="0" fontId="0" fillId="7" borderId="26" xfId="8" applyFont="1" applyBorder="1" applyAlignment="1">
      <alignment horizontal="left" vertical="center"/>
    </xf>
    <xf numFmtId="0" fontId="0" fillId="7" borderId="0" xfId="8" applyFont="1" applyBorder="1" applyAlignment="1">
      <alignment horizontal="left" vertical="center"/>
    </xf>
    <xf numFmtId="0" fontId="0" fillId="7" borderId="17" xfId="8" applyFont="1" applyBorder="1" applyAlignment="1">
      <alignment horizontal="left" vertical="center"/>
    </xf>
    <xf numFmtId="0" fontId="0" fillId="7" borderId="25" xfId="8" applyFont="1" applyBorder="1" applyAlignment="1">
      <alignment horizontal="left" vertical="center"/>
    </xf>
    <xf numFmtId="0" fontId="0" fillId="7" borderId="20" xfId="8" applyFont="1" applyBorder="1" applyAlignment="1">
      <alignment horizontal="left" vertical="center"/>
    </xf>
    <xf numFmtId="0" fontId="0" fillId="7" borderId="21" xfId="8" applyFont="1" applyBorder="1" applyAlignment="1">
      <alignment horizontal="left" vertical="center"/>
    </xf>
  </cellXfs>
  <cellStyles count="9">
    <cellStyle name="Bad" xfId="6" builtinId="27"/>
    <cellStyle name="Good" xfId="5" builtinId="26"/>
    <cellStyle name="Heading 1" xfId="1" builtinId="16"/>
    <cellStyle name="Input" xfId="2" builtinId="20"/>
    <cellStyle name="Neutral" xfId="7" builtinId="28"/>
    <cellStyle name="Normal" xfId="0" builtinId="0"/>
    <cellStyle name="Note" xfId="8" builtinId="10"/>
    <cellStyle name="Output" xfId="3" builtinId="21"/>
    <cellStyle name="Style 1" xfId="4" xr:uid="{8CA09134-DD95-994B-9048-200F6D3AD1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75FD-FCF8-664C-B376-44D7F8108882}">
  <dimension ref="A2:L33"/>
  <sheetViews>
    <sheetView tabSelected="1" zoomScale="115" zoomScaleNormal="115" workbookViewId="0">
      <selection activeCell="H17" sqref="H17"/>
    </sheetView>
  </sheetViews>
  <sheetFormatPr baseColWidth="10" defaultColWidth="16.6640625" defaultRowHeight="20" customHeight="1" x14ac:dyDescent="0.2"/>
  <cols>
    <col min="1" max="1" width="5" customWidth="1"/>
    <col min="2" max="2" width="25" customWidth="1"/>
    <col min="7" max="7" width="5" customWidth="1"/>
    <col min="8" max="8" width="21.83203125" customWidth="1"/>
  </cols>
  <sheetData>
    <row r="2" spans="2:12" ht="20" customHeight="1" thickBot="1" x14ac:dyDescent="0.3">
      <c r="C2" s="67" t="s">
        <v>16</v>
      </c>
      <c r="D2" s="67"/>
      <c r="E2" s="67"/>
      <c r="F2" s="67"/>
      <c r="G2" s="1"/>
      <c r="I2" s="67" t="s">
        <v>21</v>
      </c>
      <c r="J2" s="67"/>
      <c r="K2" s="67"/>
      <c r="L2" s="67"/>
    </row>
    <row r="3" spans="2:12" ht="20" customHeight="1" thickTop="1" thickBot="1" x14ac:dyDescent="0.3">
      <c r="C3" s="4">
        <v>2022</v>
      </c>
      <c r="D3" s="4">
        <v>2021</v>
      </c>
      <c r="E3" s="4"/>
      <c r="F3" s="4"/>
      <c r="G3" s="2"/>
      <c r="I3" s="4">
        <v>2022</v>
      </c>
      <c r="J3" s="4">
        <v>2021</v>
      </c>
      <c r="L3" s="4"/>
    </row>
    <row r="4" spans="2:12" ht="20" customHeight="1" x14ac:dyDescent="0.25">
      <c r="B4" s="19" t="s">
        <v>15</v>
      </c>
      <c r="C4" s="13">
        <v>31000011</v>
      </c>
      <c r="D4" s="6">
        <v>39604368</v>
      </c>
      <c r="E4" s="6"/>
      <c r="F4" s="7"/>
      <c r="G4" s="2"/>
      <c r="H4" s="16" t="s">
        <v>5</v>
      </c>
      <c r="I4" s="38">
        <f>C19/C10</f>
        <v>0.2961610448392975</v>
      </c>
      <c r="J4" s="42">
        <f>D19/D10</f>
        <v>4.4924689028362455E-2</v>
      </c>
      <c r="K4" s="45"/>
      <c r="L4" s="46"/>
    </row>
    <row r="5" spans="2:12" ht="20" customHeight="1" x14ac:dyDescent="0.25">
      <c r="B5" s="23" t="s">
        <v>32</v>
      </c>
      <c r="C5" s="14">
        <v>9634000</v>
      </c>
      <c r="D5" s="35">
        <v>9654431</v>
      </c>
      <c r="E5" s="5"/>
      <c r="F5" s="8"/>
      <c r="G5" s="2"/>
      <c r="H5" s="17" t="s">
        <v>0</v>
      </c>
      <c r="I5" s="39">
        <f>C18/(C10+C14)</f>
        <v>0.29566673057428111</v>
      </c>
      <c r="J5" s="40">
        <f>D18/(D10+D14)</f>
        <v>4.687591299777865E-2</v>
      </c>
      <c r="K5" s="43"/>
      <c r="L5" s="47"/>
    </row>
    <row r="6" spans="2:12" ht="20" customHeight="1" x14ac:dyDescent="0.25">
      <c r="B6" s="25" t="s">
        <v>13</v>
      </c>
      <c r="C6" s="33">
        <f>C4-C5</f>
        <v>21366011</v>
      </c>
      <c r="D6" s="33">
        <f>D4-D5</f>
        <v>29949937</v>
      </c>
      <c r="E6" s="33"/>
      <c r="F6" s="34"/>
      <c r="G6" s="2"/>
      <c r="H6" s="17" t="s">
        <v>6</v>
      </c>
      <c r="I6" s="40">
        <f>C18/C21</f>
        <v>5.2852885156109627E-2</v>
      </c>
      <c r="J6" s="37">
        <f>D18/D21</f>
        <v>1.3205358574270449E-2</v>
      </c>
      <c r="K6" s="43"/>
      <c r="L6" s="47"/>
    </row>
    <row r="7" spans="2:12" ht="20" customHeight="1" x14ac:dyDescent="0.25">
      <c r="B7" s="10" t="s">
        <v>22</v>
      </c>
      <c r="C7" s="3">
        <v>611783</v>
      </c>
      <c r="D7" s="3">
        <v>8158</v>
      </c>
      <c r="E7" s="56"/>
      <c r="F7" s="9"/>
      <c r="G7" s="2"/>
      <c r="H7" s="17" t="s">
        <v>8</v>
      </c>
      <c r="I7" s="41">
        <f>I5/I6</f>
        <v>5.5941455173351677</v>
      </c>
      <c r="J7" s="41">
        <f>J5/J6</f>
        <v>3.5497644940223356</v>
      </c>
      <c r="K7" s="43"/>
      <c r="L7" s="47"/>
    </row>
    <row r="8" spans="2:12" ht="20" customHeight="1" x14ac:dyDescent="0.25">
      <c r="B8" s="10" t="s">
        <v>23</v>
      </c>
      <c r="C8" s="54">
        <f>C6-C7-C9</f>
        <v>19812853</v>
      </c>
      <c r="D8" s="54">
        <f>D6-D7-D9</f>
        <v>29785379</v>
      </c>
      <c r="E8" s="57" t="s">
        <v>31</v>
      </c>
      <c r="F8" s="55"/>
      <c r="G8" s="2"/>
      <c r="H8" s="18" t="s">
        <v>2</v>
      </c>
      <c r="I8" s="28">
        <f>C19/C20</f>
        <v>0.83392884312298199</v>
      </c>
      <c r="J8" s="28">
        <f>D19/D20</f>
        <v>0.7634347446380676</v>
      </c>
      <c r="K8" s="43"/>
      <c r="L8" s="47"/>
    </row>
    <row r="9" spans="2:12" ht="20" customHeight="1" x14ac:dyDescent="0.25">
      <c r="B9" s="10" t="s">
        <v>28</v>
      </c>
      <c r="C9" s="3">
        <v>941375</v>
      </c>
      <c r="D9" s="3">
        <v>156400</v>
      </c>
      <c r="E9" s="56"/>
      <c r="F9" s="9"/>
      <c r="G9" s="2"/>
      <c r="H9" s="48" t="s">
        <v>7</v>
      </c>
      <c r="I9" s="40">
        <f>C22/C14</f>
        <v>9.7622013418453085E-2</v>
      </c>
      <c r="J9" s="39">
        <f>D22/D14</f>
        <v>3.6412933569616932E-2</v>
      </c>
      <c r="K9" s="43"/>
      <c r="L9" s="47"/>
    </row>
    <row r="10" spans="2:12" ht="20" customHeight="1" x14ac:dyDescent="0.25">
      <c r="B10" s="20" t="s">
        <v>10</v>
      </c>
      <c r="C10" s="15">
        <v>12695694</v>
      </c>
      <c r="D10" s="3">
        <v>10935724</v>
      </c>
      <c r="E10" s="56"/>
      <c r="F10" s="9"/>
      <c r="G10" s="2"/>
      <c r="H10" s="48" t="s">
        <v>1</v>
      </c>
      <c r="I10" s="41">
        <f>C14/C10</f>
        <v>0.30029953462961534</v>
      </c>
      <c r="J10" s="41">
        <f>D14/D10</f>
        <v>1.1439928440037441</v>
      </c>
      <c r="K10" s="43"/>
      <c r="L10" s="47"/>
    </row>
    <row r="11" spans="2:12" ht="20" customHeight="1" x14ac:dyDescent="0.25">
      <c r="B11" s="20" t="s">
        <v>12</v>
      </c>
      <c r="C11" s="32">
        <f>C4-C10</f>
        <v>18304317</v>
      </c>
      <c r="D11" s="30">
        <f>D4-D10</f>
        <v>28668644</v>
      </c>
      <c r="E11" s="57"/>
      <c r="F11" s="31"/>
      <c r="G11" s="2"/>
      <c r="H11" s="17" t="s">
        <v>26</v>
      </c>
      <c r="I11" s="44">
        <f>C10-C5</f>
        <v>3061694</v>
      </c>
      <c r="J11" s="44">
        <f>D10-D5</f>
        <v>1281293</v>
      </c>
      <c r="K11" s="43"/>
      <c r="L11" s="47"/>
    </row>
    <row r="12" spans="2:12" ht="20" customHeight="1" x14ac:dyDescent="0.25">
      <c r="B12" s="10" t="s">
        <v>13</v>
      </c>
      <c r="C12" s="15">
        <v>14684648</v>
      </c>
      <c r="D12" s="3">
        <v>24885774</v>
      </c>
      <c r="E12" s="56"/>
      <c r="F12" s="9"/>
      <c r="G12" s="2"/>
      <c r="H12" s="17" t="s">
        <v>27</v>
      </c>
      <c r="I12" s="44">
        <f>C13+C10-C5</f>
        <v>6681363</v>
      </c>
      <c r="J12" s="44">
        <f>D13+D10-D5</f>
        <v>5064163</v>
      </c>
      <c r="K12" s="43"/>
      <c r="L12" s="47"/>
    </row>
    <row r="13" spans="2:12" ht="20" customHeight="1" x14ac:dyDescent="0.25">
      <c r="B13" s="10" t="s">
        <v>14</v>
      </c>
      <c r="C13" s="30">
        <f>C11-C12</f>
        <v>3619669</v>
      </c>
      <c r="D13" s="3">
        <f>D11-D12</f>
        <v>3782870</v>
      </c>
      <c r="E13" s="56"/>
      <c r="F13" s="31"/>
      <c r="G13" s="2"/>
      <c r="H13" s="63" t="s">
        <v>25</v>
      </c>
      <c r="I13" s="64">
        <f>C8+C7-C12</f>
        <v>5739988</v>
      </c>
      <c r="J13" s="64">
        <f>D8+D7-D12</f>
        <v>4907763</v>
      </c>
      <c r="K13" s="65"/>
      <c r="L13" s="66"/>
    </row>
    <row r="14" spans="2:12" ht="20" customHeight="1" thickBot="1" x14ac:dyDescent="0.3">
      <c r="B14" s="21" t="s">
        <v>11</v>
      </c>
      <c r="C14" s="11">
        <v>3812511</v>
      </c>
      <c r="D14" s="11">
        <v>12510390</v>
      </c>
      <c r="E14" s="58" t="s">
        <v>29</v>
      </c>
      <c r="F14" s="12"/>
      <c r="G14" s="2"/>
      <c r="H14" s="17" t="s">
        <v>24</v>
      </c>
      <c r="I14" s="41">
        <f>(C7+C8)/C12</f>
        <v>1.3908835948944775</v>
      </c>
      <c r="J14" s="41">
        <f>(D7+D8)/D12</f>
        <v>1.1972115876323557</v>
      </c>
      <c r="K14" s="43"/>
      <c r="L14" s="47"/>
    </row>
    <row r="15" spans="2:12" ht="20" customHeight="1" thickBot="1" x14ac:dyDescent="0.3">
      <c r="G15" s="2"/>
      <c r="H15" s="49" t="s">
        <v>9</v>
      </c>
      <c r="I15" s="50">
        <f>C6/C12</f>
        <v>1.454989659949629</v>
      </c>
      <c r="J15" s="51">
        <f>D6/D12</f>
        <v>1.2034963027471037</v>
      </c>
      <c r="K15" s="52"/>
      <c r="L15" s="53"/>
    </row>
    <row r="16" spans="2:12" ht="20" customHeight="1" thickBot="1" x14ac:dyDescent="0.3">
      <c r="C16" s="67" t="s">
        <v>17</v>
      </c>
      <c r="D16" s="67"/>
      <c r="E16" s="67"/>
      <c r="F16" s="67"/>
      <c r="G16" s="2"/>
    </row>
    <row r="17" spans="1:12" ht="20" customHeight="1" thickTop="1" thickBot="1" x14ac:dyDescent="0.3">
      <c r="C17" s="4">
        <v>2022</v>
      </c>
      <c r="D17" s="4">
        <v>2021</v>
      </c>
      <c r="E17" s="4"/>
      <c r="F17" s="4"/>
      <c r="G17" s="2"/>
    </row>
    <row r="18" spans="1:12" ht="20" customHeight="1" x14ac:dyDescent="0.25">
      <c r="B18" s="22" t="s">
        <v>3</v>
      </c>
      <c r="C18" s="26">
        <v>4880927</v>
      </c>
      <c r="D18" s="26">
        <v>1099058</v>
      </c>
      <c r="E18" s="59"/>
      <c r="F18" s="27"/>
      <c r="G18" s="2"/>
    </row>
    <row r="19" spans="1:12" ht="20" customHeight="1" x14ac:dyDescent="0.25">
      <c r="B19" s="24" t="s">
        <v>18</v>
      </c>
      <c r="C19" s="36">
        <v>3759970</v>
      </c>
      <c r="D19" s="3">
        <v>491284</v>
      </c>
      <c r="E19" s="56"/>
      <c r="F19" s="9"/>
      <c r="G19" s="2"/>
    </row>
    <row r="20" spans="1:12" ht="22" customHeight="1" x14ac:dyDescent="0.2">
      <c r="B20" s="24" t="s">
        <v>19</v>
      </c>
      <c r="C20" s="3">
        <v>4508742</v>
      </c>
      <c r="D20" s="3">
        <v>643518</v>
      </c>
      <c r="E20" s="56"/>
      <c r="F20" s="9"/>
    </row>
    <row r="21" spans="1:12" ht="20" customHeight="1" x14ac:dyDescent="0.2">
      <c r="B21" s="24" t="s">
        <v>4</v>
      </c>
      <c r="C21" s="3">
        <v>92349301</v>
      </c>
      <c r="D21" s="3">
        <v>83228183</v>
      </c>
      <c r="E21" s="57" t="s">
        <v>30</v>
      </c>
      <c r="F21" s="9"/>
    </row>
    <row r="22" spans="1:12" ht="20" customHeight="1" thickBot="1" x14ac:dyDescent="0.25">
      <c r="B22" s="29" t="s">
        <v>20</v>
      </c>
      <c r="C22" s="11">
        <v>372185</v>
      </c>
      <c r="D22" s="11">
        <v>455540</v>
      </c>
      <c r="E22" s="11"/>
      <c r="F22" s="12"/>
    </row>
    <row r="23" spans="1:12" ht="20" customHeight="1" thickBot="1" x14ac:dyDescent="0.25">
      <c r="A23" s="60"/>
    </row>
    <row r="24" spans="1:12" ht="20" customHeight="1" x14ac:dyDescent="0.2">
      <c r="A24" s="61">
        <v>1</v>
      </c>
      <c r="B24" s="74" t="s">
        <v>35</v>
      </c>
      <c r="C24" s="75"/>
      <c r="D24" s="75"/>
      <c r="E24" s="75"/>
      <c r="F24" s="75"/>
      <c r="G24" s="75"/>
      <c r="H24" s="75"/>
      <c r="I24" s="75"/>
      <c r="J24" s="75"/>
      <c r="K24" s="75"/>
      <c r="L24" s="76"/>
    </row>
    <row r="25" spans="1:12" ht="20" customHeight="1" x14ac:dyDescent="0.2">
      <c r="A25" s="61">
        <v>2</v>
      </c>
      <c r="B25" s="71" t="s">
        <v>33</v>
      </c>
      <c r="C25" s="72"/>
      <c r="D25" s="72"/>
      <c r="E25" s="72"/>
      <c r="F25" s="72"/>
      <c r="G25" s="72"/>
      <c r="H25" s="72"/>
      <c r="I25" s="72"/>
      <c r="J25" s="72"/>
      <c r="K25" s="72"/>
      <c r="L25" s="73"/>
    </row>
    <row r="26" spans="1:12" ht="20" customHeight="1" thickBot="1" x14ac:dyDescent="0.25">
      <c r="A26" s="61">
        <v>3</v>
      </c>
      <c r="B26" s="68" t="s">
        <v>34</v>
      </c>
      <c r="C26" s="69"/>
      <c r="D26" s="69"/>
      <c r="E26" s="69"/>
      <c r="F26" s="69"/>
      <c r="G26" s="69"/>
      <c r="H26" s="69"/>
      <c r="I26" s="69"/>
      <c r="J26" s="69"/>
      <c r="K26" s="69"/>
      <c r="L26" s="70"/>
    </row>
    <row r="28" spans="1:12" ht="20" customHeight="1" x14ac:dyDescent="0.2">
      <c r="A28" s="62"/>
    </row>
    <row r="33" spans="1:1" ht="20" customHeight="1" x14ac:dyDescent="0.2">
      <c r="A33" s="61"/>
    </row>
  </sheetData>
  <mergeCells count="6">
    <mergeCell ref="B26:L26"/>
    <mergeCell ref="B25:L25"/>
    <mergeCell ref="B24:L24"/>
    <mergeCell ref="C2:F2"/>
    <mergeCell ref="I2:L2"/>
    <mergeCell ref="C16:F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De Lucchini</dc:creator>
  <cp:lastModifiedBy>Francesco De Lucchini</cp:lastModifiedBy>
  <dcterms:created xsi:type="dcterms:W3CDTF">2023-10-26T09:17:50Z</dcterms:created>
  <dcterms:modified xsi:type="dcterms:W3CDTF">2024-01-12T14:23:10Z</dcterms:modified>
</cp:coreProperties>
</file>